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ave.RAMBOLL\Desktop\"/>
    </mc:Choice>
  </mc:AlternateContent>
  <xr:revisionPtr revIDLastSave="0" documentId="13_ncr:1_{42A6BF70-586D-4008-8E29-82308B8AC8B7}" xr6:coauthVersionLast="36" xr6:coauthVersionMax="36" xr10:uidLastSave="{00000000-0000-0000-0000-000000000000}"/>
  <bookViews>
    <workbookView xWindow="0" yWindow="0" windowWidth="15360" windowHeight="7680" xr2:uid="{00000000-000D-0000-FFFF-FFFF00000000}"/>
  </bookViews>
  <sheets>
    <sheet name="NAN2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2" l="1"/>
  <c r="C15" i="2"/>
  <c r="C13" i="2"/>
  <c r="C11" i="2"/>
  <c r="H17" i="2"/>
  <c r="H15" i="2"/>
  <c r="H13" i="2"/>
  <c r="H11" i="2"/>
  <c r="E8" i="2"/>
  <c r="F8" i="2"/>
  <c r="G8" i="2"/>
  <c r="H8" i="2"/>
  <c r="D8" i="2"/>
  <c r="H6" i="2"/>
  <c r="H5" i="2"/>
  <c r="C5" i="2"/>
  <c r="D7" i="2" l="1"/>
  <c r="E7" i="2" s="1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I1" i="2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E6" i="2"/>
  <c r="F6" i="2"/>
  <c r="G6" i="2"/>
  <c r="D6" i="2"/>
  <c r="G17" i="2"/>
  <c r="F17" i="2"/>
  <c r="E17" i="2"/>
  <c r="D17" i="2"/>
  <c r="D15" i="2"/>
  <c r="E15" i="2"/>
  <c r="F15" i="2"/>
  <c r="G15" i="2"/>
  <c r="G13" i="2"/>
  <c r="F13" i="2"/>
  <c r="E13" i="2"/>
  <c r="D13" i="2"/>
  <c r="G11" i="2"/>
  <c r="F11" i="2"/>
  <c r="E11" i="2"/>
  <c r="D11" i="2"/>
  <c r="E5" i="2"/>
  <c r="F5" i="2"/>
  <c r="G5" i="2"/>
  <c r="D5" i="2"/>
  <c r="C3" i="2"/>
  <c r="D3" i="2"/>
  <c r="E3" i="2"/>
  <c r="F3" i="2"/>
  <c r="G3" i="2"/>
  <c r="H3" i="2"/>
</calcChain>
</file>

<file path=xl/sharedStrings.xml><?xml version="1.0" encoding="utf-8"?>
<sst xmlns="http://schemas.openxmlformats.org/spreadsheetml/2006/main" count="36" uniqueCount="26">
  <si>
    <t>2011</t>
  </si>
  <si>
    <t>2012</t>
  </si>
  <si>
    <t>2013</t>
  </si>
  <si>
    <t>2014</t>
  </si>
  <si>
    <t>2015</t>
  </si>
  <si>
    <t>2016</t>
  </si>
  <si>
    <t>2017</t>
  </si>
  <si>
    <t>93 852</t>
  </si>
  <si>
    <t>92 041</t>
  </si>
  <si>
    <t>86 561</t>
  </si>
  <si>
    <t>86 264</t>
  </si>
  <si>
    <t>91 348</t>
  </si>
  <si>
    <t>Husholdninger</t>
  </si>
  <si>
    <t>Brancher i alt</t>
  </si>
  <si>
    <t>D_E Forsyningsvirksomhed</t>
  </si>
  <si>
    <t>G_I Handel og transport mv.</t>
  </si>
  <si>
    <t>I alt</t>
  </si>
  <si>
    <t>Dansk opererede skibe, fly og køretøjers bunkring i udlandet (bør inkluderes, da vi jo indregner aktiviteten i BNP)</t>
  </si>
  <si>
    <t>Årlig relativ vækst</t>
  </si>
  <si>
    <t>Totale emissioner i 1000 tons (fra https://www.dst.dk/da/Statistik/nyt/NytHtml?cid=25004)</t>
  </si>
  <si>
    <t>B.1*g Bruttonationalprodukt, BNP (mio. kr., løbende priser)</t>
  </si>
  <si>
    <t>Delelementer</t>
  </si>
  <si>
    <t>Reel CO2-intensitet af BNP (2012=indeks 100)</t>
  </si>
  <si>
    <t>CO2-intensitet af BNP (2012=indeks 100) ved 2% BNP-vækst og netto 5% CO2 fald</t>
  </si>
  <si>
    <t xml:space="preserve"> </t>
  </si>
  <si>
    <t>Totale CO2-emissioner (2012=indeks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</si>
</sst>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1D3234"/>
      <name val="Arial"/>
      <family val="2"/>
    </font>
    <font>
      <b/>
      <sz val="12"/>
      <color rgb="FF1D3234"/>
      <name val="Arial"/>
      <family val="2"/>
    </font>
    <font>
      <i/>
      <sz val="12"/>
      <color rgb="FF1D3234"/>
      <name val="Arial"/>
      <family val="2"/>
    </font>
    <font>
      <b/>
      <i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BFD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EEF3FA"/>
      </top>
      <bottom style="medium">
        <color rgb="FFEEF3FA"/>
      </bottom>
      <diagonal/>
    </border>
    <border>
      <left/>
      <right/>
      <top/>
      <bottom style="thick">
        <color rgb="FFE4E4E4"/>
      </bottom>
      <diagonal/>
    </border>
  </borders>
  <cellStyleXfs count="1">
    <xf numFmtId="0" fontId="0" fillId="0" borderId="0" applyNumberFormat="0" applyBorder="0" applyAlignment="0"/>
  </cellStyleXfs>
  <cellXfs count="25">
    <xf numFmtId="0" fontId="0" fillId="0" borderId="0" xfId="0" applyFill="1" applyProtection="1"/>
    <xf numFmtId="0" fontId="2" fillId="0" borderId="0" xfId="0" applyFont="1" applyFill="1" applyAlignment="1" applyProtection="1">
      <alignment horizontal="left"/>
    </xf>
    <xf numFmtId="0" fontId="1" fillId="0" borderId="0" xfId="0" applyFont="1" applyFill="1" applyAlignment="1" applyProtection="1">
      <alignment wrapText="1"/>
    </xf>
    <xf numFmtId="3" fontId="0" fillId="0" borderId="0" xfId="0" applyNumberFormat="1" applyFill="1" applyAlignment="1" applyProtection="1">
      <alignment horizontal="right"/>
    </xf>
    <xf numFmtId="0" fontId="0" fillId="2" borderId="0" xfId="0" applyFill="1" applyProtection="1"/>
    <xf numFmtId="0" fontId="3" fillId="3" borderId="1" xfId="0" applyFont="1" applyFill="1" applyBorder="1" applyAlignment="1" applyProtection="1">
      <alignment horizontal="right" vertical="top" indent="1"/>
    </xf>
    <xf numFmtId="0" fontId="4" fillId="2" borderId="1" xfId="0" applyFont="1" applyFill="1" applyBorder="1" applyAlignment="1" applyProtection="1">
      <alignment horizontal="left" vertical="center" wrapText="1" indent="3"/>
    </xf>
    <xf numFmtId="0" fontId="3" fillId="2" borderId="1" xfId="0" applyFont="1" applyFill="1" applyBorder="1" applyAlignment="1" applyProtection="1">
      <alignment horizontal="right" vertical="top" indent="1"/>
    </xf>
    <xf numFmtId="0" fontId="4" fillId="3" borderId="1" xfId="0" applyFont="1" applyFill="1" applyBorder="1" applyAlignment="1" applyProtection="1">
      <alignment horizontal="left" vertical="center" wrapText="1" indent="3"/>
    </xf>
    <xf numFmtId="0" fontId="4" fillId="2" borderId="0" xfId="0" applyFont="1" applyFill="1" applyAlignment="1" applyProtection="1">
      <alignment horizontal="right" vertical="center" wrapText="1" indent="1"/>
    </xf>
    <xf numFmtId="0" fontId="3" fillId="2" borderId="2" xfId="0" applyFont="1" applyFill="1" applyBorder="1" applyAlignment="1" applyProtection="1">
      <alignment horizontal="right" vertical="center" indent="1"/>
    </xf>
    <xf numFmtId="0" fontId="3" fillId="2" borderId="2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horizontal="left" vertical="center" wrapText="1" indent="1"/>
    </xf>
    <xf numFmtId="9" fontId="0" fillId="0" borderId="0" xfId="0" applyNumberFormat="1" applyFill="1" applyProtection="1"/>
    <xf numFmtId="164" fontId="0" fillId="0" borderId="0" xfId="0" applyNumberFormat="1" applyFill="1" applyProtection="1"/>
    <xf numFmtId="0" fontId="0" fillId="0" borderId="0" xfId="0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left" wrapText="1"/>
    </xf>
    <xf numFmtId="0" fontId="6" fillId="4" borderId="0" xfId="0" applyFont="1" applyFill="1" applyAlignment="1" applyProtection="1">
      <alignment wrapText="1"/>
    </xf>
    <xf numFmtId="0" fontId="0" fillId="4" borderId="0" xfId="0" applyFill="1" applyProtection="1"/>
    <xf numFmtId="164" fontId="0" fillId="4" borderId="0" xfId="0" applyNumberFormat="1" applyFill="1" applyProtection="1"/>
    <xf numFmtId="0" fontId="0" fillId="4" borderId="0" xfId="0" applyFill="1" applyAlignment="1" applyProtection="1">
      <alignment wrapText="1"/>
    </xf>
    <xf numFmtId="3" fontId="0" fillId="4" borderId="0" xfId="0" applyNumberFormat="1" applyFill="1" applyProtection="1"/>
    <xf numFmtId="0" fontId="1" fillId="4" borderId="0" xfId="0" applyFont="1" applyFill="1" applyAlignment="1" applyProtection="1">
      <alignment wrapText="1"/>
    </xf>
    <xf numFmtId="0" fontId="0" fillId="0" borderId="0" xfId="0" applyFill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CO2:</a:t>
            </a:r>
            <a:r>
              <a:rPr lang="da-DK" baseline="0"/>
              <a:t> Totalt og som </a:t>
            </a:r>
            <a:r>
              <a:rPr lang="da-DK"/>
              <a:t>intensitet af BNP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'NAN2'!$A$6</c:f>
              <c:strCache>
                <c:ptCount val="1"/>
                <c:pt idx="0">
                  <c:v>Reel CO2-intensitet af BNP (2012=indeks 100)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'NAN2'!$B$1:$T$1</c:f>
              <c:strCache>
                <c:ptCount val="1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</c:strCache>
            </c:strRef>
          </c:cat>
          <c:val>
            <c:numRef>
              <c:f>'NAN2'!$B$6:$H$6</c:f>
              <c:numCache>
                <c:formatCode>0%</c:formatCode>
                <c:ptCount val="7"/>
                <c:pt idx="1">
                  <c:v>1</c:v>
                </c:pt>
                <c:pt idx="2">
                  <c:v>0.96214951278267702</c:v>
                </c:pt>
                <c:pt idx="3">
                  <c:v>0.88371852532739792</c:v>
                </c:pt>
                <c:pt idx="4">
                  <c:v>0.87597731533199874</c:v>
                </c:pt>
                <c:pt idx="5">
                  <c:v>0.91739611588024716</c:v>
                </c:pt>
                <c:pt idx="6">
                  <c:v>0.88943926099943127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CE-4C2F-8E28-51B9B18ABF9C}"/>
            </c:ext>
          </c:extLst>
        </c:ser>
        <c:ser>
          <c:idx val="1"/>
          <c:order val="1"/>
          <c:tx>
            <c:strRef>
              <c:f>'NAN2'!$A$7</c:f>
              <c:strCache>
                <c:ptCount val="1"/>
                <c:pt idx="0">
                  <c:v>CO2-intensitet af BNP (2012=indeks 100) ved 2% BNP-vækst og netto 5% CO2 fald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'NAN2'!$B$1:$T$1</c:f>
              <c:strCache>
                <c:ptCount val="1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</c:strCache>
            </c:strRef>
          </c:cat>
          <c:val>
            <c:numRef>
              <c:f>'NAN2'!$B$7:$T$7</c:f>
              <c:numCache>
                <c:formatCode>0%</c:formatCode>
                <c:ptCount val="19"/>
                <c:pt idx="1">
                  <c:v>1</c:v>
                </c:pt>
                <c:pt idx="2">
                  <c:v>0.93137254901960775</c:v>
                </c:pt>
                <c:pt idx="3">
                  <c:v>0.86745482506728167</c:v>
                </c:pt>
                <c:pt idx="4">
                  <c:v>0.80792361158227211</c:v>
                </c:pt>
                <c:pt idx="5">
                  <c:v>0.75247787353250828</c:v>
                </c:pt>
                <c:pt idx="6">
                  <c:v>0.70083723515282625</c:v>
                </c:pt>
                <c:pt idx="7">
                  <c:v>0.65274056215214205</c:v>
                </c:pt>
                <c:pt idx="8">
                  <c:v>0.60794464122013225</c:v>
                </c:pt>
                <c:pt idx="9">
                  <c:v>0.56622295015600543</c:v>
                </c:pt>
                <c:pt idx="10">
                  <c:v>0.5273645124002011</c:v>
                </c:pt>
                <c:pt idx="11">
                  <c:v>0.49117283017665786</c:v>
                </c:pt>
                <c:pt idx="12">
                  <c:v>0.45746489085080877</c:v>
                </c:pt>
                <c:pt idx="13">
                  <c:v>0.42607024147869438</c:v>
                </c:pt>
                <c:pt idx="14">
                  <c:v>0.39683012686741137</c:v>
                </c:pt>
                <c:pt idx="15">
                  <c:v>0.36959668678827529</c:v>
                </c:pt>
                <c:pt idx="16">
                  <c:v>0.34423220828319756</c:v>
                </c:pt>
                <c:pt idx="17">
                  <c:v>0.32060842928337024</c:v>
                </c:pt>
                <c:pt idx="18">
                  <c:v>0.2986058900188252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CE-4C2F-8E28-51B9B18ABF9C}"/>
            </c:ext>
          </c:extLst>
        </c:ser>
        <c:ser>
          <c:idx val="2"/>
          <c:order val="2"/>
          <c:tx>
            <c:strRef>
              <c:f>'NAN2'!$A$8</c:f>
              <c:strCache>
                <c:ptCount val="1"/>
                <c:pt idx="0">
                  <c:v>Totale CO2-emissioner (2012=indeks 100)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'NAN2'!$B$8:$H$8</c:f>
              <c:numCache>
                <c:formatCode>0%</c:formatCode>
                <c:ptCount val="7"/>
                <c:pt idx="1">
                  <c:v>1</c:v>
                </c:pt>
                <c:pt idx="2">
                  <c:v>0.97975505322840695</c:v>
                </c:pt>
                <c:pt idx="3">
                  <c:v>0.92389992845931257</c:v>
                </c:pt>
                <c:pt idx="4">
                  <c:v>0.9370441950604893</c:v>
                </c:pt>
                <c:pt idx="5">
                  <c:v>1.0001601657181296</c:v>
                </c:pt>
                <c:pt idx="6">
                  <c:v>1.0068230595923249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CA-4582-961B-E278210DC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7684000"/>
        <c:axId val="537684656"/>
      </c:lineChart>
      <c:catAx>
        <c:axId val="5376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7684656"/>
        <c:crosses val="autoZero"/>
        <c:auto val="1"/>
        <c:lblAlgn val="ctr"/>
        <c:lblOffset val="100"/>
        <c:noMultiLvlLbl val="0"/>
      </c:catAx>
      <c:valAx>
        <c:axId val="53768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768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457199</xdr:colOff>
      <xdr:row>2</xdr:row>
      <xdr:rowOff>167640</xdr:rowOff>
    </xdr:from>
    <xdr:to>
      <xdr:col>17</xdr:col>
      <xdr:colOff>314324</xdr:colOff>
      <xdr:row>16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4822DE-9A9D-44DC-B97E-EE717BF52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workbookViewId="0">
      <selection activeCell="C18" sqref="C18"/>
    </sheetView>
  </sheetViews>
  <sheetFormatPr defaultRowHeight="14.4" x14ac:dyDescent="0.3"/>
  <cols>
    <col min="1" max="1" width="40.33203125" style="15" bestFit="1" customWidth="1"/>
    <col min="2" max="8" width="10" customWidth="1"/>
  </cols>
  <sheetData>
    <row r="1" spans="1:20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>
        <f>+H1+1</f>
        <v>2018</v>
      </c>
      <c r="J1" s="1">
        <f t="shared" ref="J1:T1" si="0">+I1+1</f>
        <v>2019</v>
      </c>
      <c r="K1" s="1">
        <f t="shared" si="0"/>
        <v>2020</v>
      </c>
      <c r="L1" s="1">
        <f t="shared" si="0"/>
        <v>2021</v>
      </c>
      <c r="M1" s="1">
        <f t="shared" si="0"/>
        <v>2022</v>
      </c>
      <c r="N1" s="1">
        <f t="shared" si="0"/>
        <v>2023</v>
      </c>
      <c r="O1" s="1">
        <f t="shared" si="0"/>
        <v>2024</v>
      </c>
      <c r="P1" s="1">
        <f t="shared" si="0"/>
        <v>2025</v>
      </c>
      <c r="Q1" s="1">
        <f t="shared" si="0"/>
        <v>2026</v>
      </c>
      <c r="R1" s="1">
        <f t="shared" si="0"/>
        <v>2027</v>
      </c>
      <c r="S1" s="1">
        <f t="shared" si="0"/>
        <v>2028</v>
      </c>
      <c r="T1" s="1">
        <f t="shared" si="0"/>
        <v>2029</v>
      </c>
    </row>
    <row r="2" spans="1:20" ht="28.8" x14ac:dyDescent="0.3">
      <c r="A2" s="17" t="s">
        <v>20</v>
      </c>
      <c r="B2" s="3">
        <v>1846854</v>
      </c>
      <c r="C2" s="3">
        <v>1895002</v>
      </c>
      <c r="D2" s="3">
        <v>1929677</v>
      </c>
      <c r="E2" s="3">
        <v>1981165</v>
      </c>
      <c r="F2" s="3">
        <v>2027108</v>
      </c>
      <c r="G2" s="3">
        <v>2065962</v>
      </c>
      <c r="H2" s="3">
        <v>2145095</v>
      </c>
    </row>
    <row r="3" spans="1:20" x14ac:dyDescent="0.3">
      <c r="A3" s="2" t="s">
        <v>18</v>
      </c>
      <c r="B3" s="14"/>
      <c r="C3" s="14">
        <f>+(C2-B2)/B2</f>
        <v>2.60702795131613E-2</v>
      </c>
      <c r="D3" s="14">
        <f t="shared" ref="D3:H3" si="1">+(D2-C2)/C2</f>
        <v>1.8298133722286308E-2</v>
      </c>
      <c r="E3" s="14">
        <f t="shared" si="1"/>
        <v>2.6682185671488026E-2</v>
      </c>
      <c r="F3" s="14">
        <f t="shared" si="1"/>
        <v>2.3189890796576761E-2</v>
      </c>
      <c r="G3" s="14">
        <f t="shared" si="1"/>
        <v>1.9167207667277718E-2</v>
      </c>
      <c r="H3" s="14">
        <f t="shared" si="1"/>
        <v>3.8303221453250352E-2</v>
      </c>
    </row>
    <row r="4" spans="1:20" ht="43.2" x14ac:dyDescent="0.3">
      <c r="A4" s="16" t="s">
        <v>19</v>
      </c>
      <c r="B4" s="24">
        <v>99825</v>
      </c>
      <c r="C4" s="24">
        <v>93653</v>
      </c>
      <c r="D4" s="24">
        <v>91757</v>
      </c>
      <c r="E4" s="24">
        <v>86526</v>
      </c>
      <c r="F4" s="24">
        <v>87757</v>
      </c>
      <c r="G4" s="24">
        <v>93668</v>
      </c>
      <c r="H4" s="24">
        <v>94292</v>
      </c>
    </row>
    <row r="5" spans="1:20" x14ac:dyDescent="0.3">
      <c r="A5" s="2" t="s">
        <v>18</v>
      </c>
      <c r="C5" s="14">
        <f>+(C4-B4)/B4</f>
        <v>-6.1828199348860503E-2</v>
      </c>
      <c r="D5" s="14">
        <f>+(D4-C4)/C4</f>
        <v>-2.0244946771593008E-2</v>
      </c>
      <c r="E5" s="14">
        <f>+(E4-D4)/D4</f>
        <v>-5.7009274496768639E-2</v>
      </c>
      <c r="F5" s="14">
        <f>+(F4-E4)/E4</f>
        <v>1.4226937567898666E-2</v>
      </c>
      <c r="G5" s="14">
        <f>+(G4-F4)/F4</f>
        <v>6.7356450197705031E-2</v>
      </c>
      <c r="H5" s="14">
        <f>+(H4-G4)/G4</f>
        <v>6.6618268779092115E-3</v>
      </c>
    </row>
    <row r="6" spans="1:20" x14ac:dyDescent="0.3">
      <c r="A6" s="2" t="s">
        <v>22</v>
      </c>
      <c r="B6" s="13"/>
      <c r="C6" s="13">
        <v>1</v>
      </c>
      <c r="D6" s="13">
        <f>+D4/D2/($C$4/$C$2)</f>
        <v>0.96214951278267702</v>
      </c>
      <c r="E6" s="13">
        <f t="shared" ref="E6:H6" si="2">+E4/E2/($C$4/$C$2)</f>
        <v>0.88371852532739792</v>
      </c>
      <c r="F6" s="13">
        <f t="shared" si="2"/>
        <v>0.87597731533199874</v>
      </c>
      <c r="G6" s="13">
        <f t="shared" si="2"/>
        <v>0.91739611588024716</v>
      </c>
      <c r="H6" s="13">
        <f t="shared" si="2"/>
        <v>0.88943926099943127</v>
      </c>
    </row>
    <row r="7" spans="1:20" ht="28.8" x14ac:dyDescent="0.3">
      <c r="A7" s="2" t="s">
        <v>23</v>
      </c>
      <c r="B7" s="13"/>
      <c r="C7" s="13">
        <v>1</v>
      </c>
      <c r="D7" s="13">
        <f>0.95/1.02*C7</f>
        <v>0.93137254901960775</v>
      </c>
      <c r="E7" s="13">
        <f t="shared" ref="E7:T7" si="3">0.95/1.02*D7</f>
        <v>0.86745482506728167</v>
      </c>
      <c r="F7" s="13">
        <f t="shared" si="3"/>
        <v>0.80792361158227211</v>
      </c>
      <c r="G7" s="13">
        <f t="shared" si="3"/>
        <v>0.75247787353250828</v>
      </c>
      <c r="H7" s="13">
        <f t="shared" si="3"/>
        <v>0.70083723515282625</v>
      </c>
      <c r="I7" s="13">
        <f t="shared" si="3"/>
        <v>0.65274056215214205</v>
      </c>
      <c r="J7" s="13">
        <f t="shared" si="3"/>
        <v>0.60794464122013225</v>
      </c>
      <c r="K7" s="13">
        <f t="shared" si="3"/>
        <v>0.56622295015600543</v>
      </c>
      <c r="L7" s="13">
        <f t="shared" si="3"/>
        <v>0.5273645124002011</v>
      </c>
      <c r="M7" s="13">
        <f t="shared" si="3"/>
        <v>0.49117283017665786</v>
      </c>
      <c r="N7" s="13">
        <f t="shared" si="3"/>
        <v>0.45746489085080877</v>
      </c>
      <c r="O7" s="13">
        <f t="shared" si="3"/>
        <v>0.42607024147869438</v>
      </c>
      <c r="P7" s="13">
        <f t="shared" si="3"/>
        <v>0.39683012686741137</v>
      </c>
      <c r="Q7" s="13">
        <f t="shared" si="3"/>
        <v>0.36959668678827529</v>
      </c>
      <c r="R7" s="13">
        <f t="shared" si="3"/>
        <v>0.34423220828319756</v>
      </c>
      <c r="S7" s="13">
        <f t="shared" si="3"/>
        <v>0.32060842928337024</v>
      </c>
      <c r="T7" s="13">
        <f t="shared" si="3"/>
        <v>0.2986058900188252</v>
      </c>
    </row>
    <row r="8" spans="1:20" x14ac:dyDescent="0.3">
      <c r="A8" s="2" t="s">
        <v>25</v>
      </c>
      <c r="B8" s="13"/>
      <c r="C8" s="13">
        <v>1</v>
      </c>
      <c r="D8" s="13">
        <f>+D4/$C$4*100%</f>
        <v>0.97975505322840695</v>
      </c>
      <c r="E8" s="13">
        <f t="shared" ref="E8:H8" si="4">+E4/$C$4*100%</f>
        <v>0.92389992845931257</v>
      </c>
      <c r="F8" s="13">
        <f t="shared" si="4"/>
        <v>0.9370441950604893</v>
      </c>
      <c r="G8" s="13">
        <f t="shared" si="4"/>
        <v>1.0001601657181296</v>
      </c>
      <c r="H8" s="13">
        <f t="shared" si="4"/>
        <v>1.0068230595923249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x14ac:dyDescent="0.3">
      <c r="A9" s="18" t="s">
        <v>21</v>
      </c>
      <c r="B9" s="19"/>
      <c r="C9" s="19"/>
      <c r="D9" s="20"/>
      <c r="E9" s="20"/>
      <c r="F9" s="20"/>
      <c r="G9" s="20"/>
      <c r="H9" s="19"/>
    </row>
    <row r="10" spans="1:20" x14ac:dyDescent="0.3">
      <c r="A10" s="21" t="s">
        <v>12</v>
      </c>
      <c r="B10" s="24">
        <v>13021</v>
      </c>
      <c r="C10" s="24">
        <v>12750</v>
      </c>
      <c r="D10" s="24">
        <v>12799</v>
      </c>
      <c r="E10" s="24">
        <v>12172</v>
      </c>
      <c r="F10" s="24">
        <v>12886</v>
      </c>
      <c r="G10" s="24">
        <v>13098</v>
      </c>
      <c r="H10" s="24">
        <v>13674</v>
      </c>
    </row>
    <row r="11" spans="1:20" x14ac:dyDescent="0.3">
      <c r="A11" s="21" t="s">
        <v>18</v>
      </c>
      <c r="B11" s="19"/>
      <c r="C11" s="20">
        <f t="shared" ref="C11:D11" si="5">+(C10-B10)/B10</f>
        <v>-2.0812533599569926E-2</v>
      </c>
      <c r="D11" s="20">
        <f t="shared" si="5"/>
        <v>3.8431372549019606E-3</v>
      </c>
      <c r="E11" s="20">
        <f t="shared" ref="E11" si="6">+(E10-D10)/D10</f>
        <v>-4.8988202203297131E-2</v>
      </c>
      <c r="F11" s="20">
        <f t="shared" ref="F11" si="7">+(F10-E10)/E10</f>
        <v>5.8659217877094973E-2</v>
      </c>
      <c r="G11" s="20">
        <f t="shared" ref="G11:H11" si="8">+(G10-F10)/F10</f>
        <v>1.6451963371100418E-2</v>
      </c>
      <c r="H11" s="20">
        <f t="shared" si="8"/>
        <v>4.3976179569399906E-2</v>
      </c>
    </row>
    <row r="12" spans="1:20" x14ac:dyDescent="0.3">
      <c r="A12" s="21" t="s">
        <v>13</v>
      </c>
      <c r="B12" s="24">
        <v>86804</v>
      </c>
      <c r="C12" s="24">
        <v>80904</v>
      </c>
      <c r="D12" s="24">
        <v>78957</v>
      </c>
      <c r="E12" s="24">
        <v>74353</v>
      </c>
      <c r="F12" s="24">
        <v>74872</v>
      </c>
      <c r="G12" s="24">
        <v>80571</v>
      </c>
      <c r="H12" s="24">
        <v>80617</v>
      </c>
    </row>
    <row r="13" spans="1:20" x14ac:dyDescent="0.3">
      <c r="A13" s="21" t="s">
        <v>18</v>
      </c>
      <c r="B13" s="19"/>
      <c r="C13" s="20">
        <f t="shared" ref="C13:D13" si="9">+(C12-B12)/B12</f>
        <v>-6.7969218008386706E-2</v>
      </c>
      <c r="D13" s="20">
        <f t="shared" si="9"/>
        <v>-2.4065559181251854E-2</v>
      </c>
      <c r="E13" s="20">
        <f t="shared" ref="E13" si="10">+(E12-D12)/D12</f>
        <v>-5.8310219486555973E-2</v>
      </c>
      <c r="F13" s="20">
        <f t="shared" ref="F13" si="11">+(F12-E12)/E12</f>
        <v>6.9802159966645596E-3</v>
      </c>
      <c r="G13" s="20">
        <f t="shared" ref="G13:H13" si="12">+(G12-F12)/F12</f>
        <v>7.6116572283363604E-2</v>
      </c>
      <c r="H13" s="20">
        <f t="shared" si="12"/>
        <v>5.7092502265082968E-4</v>
      </c>
    </row>
    <row r="14" spans="1:20" x14ac:dyDescent="0.3">
      <c r="A14" s="21" t="s">
        <v>14</v>
      </c>
      <c r="B14" s="24">
        <v>27017</v>
      </c>
      <c r="C14" s="24">
        <v>24334</v>
      </c>
      <c r="D14" s="24">
        <v>26647</v>
      </c>
      <c r="E14" s="24">
        <v>23457</v>
      </c>
      <c r="F14" s="24">
        <v>20505</v>
      </c>
      <c r="G14" s="24">
        <v>22667</v>
      </c>
      <c r="H14" s="24">
        <v>21334</v>
      </c>
    </row>
    <row r="15" spans="1:20" x14ac:dyDescent="0.3">
      <c r="A15" s="21" t="s">
        <v>18</v>
      </c>
      <c r="B15" s="19"/>
      <c r="C15" s="20">
        <f t="shared" ref="C15:D15" si="13">+(C14-B14)/B14</f>
        <v>-9.9307843209830854E-2</v>
      </c>
      <c r="D15" s="20">
        <f t="shared" si="13"/>
        <v>9.5052190350949292E-2</v>
      </c>
      <c r="E15" s="20">
        <f t="shared" ref="E15" si="14">+(E14-D14)/D14</f>
        <v>-0.11971328855030586</v>
      </c>
      <c r="F15" s="20">
        <f t="shared" ref="F15" si="15">+(F14-E14)/E14</f>
        <v>-0.12584729505051798</v>
      </c>
      <c r="G15" s="20">
        <f t="shared" ref="G15:H15" si="16">+(G14-F14)/F14</f>
        <v>0.10543769812240916</v>
      </c>
      <c r="H15" s="20">
        <f t="shared" si="16"/>
        <v>-5.880795870648961E-2</v>
      </c>
    </row>
    <row r="16" spans="1:20" x14ac:dyDescent="0.3">
      <c r="A16" s="21" t="s">
        <v>15</v>
      </c>
      <c r="B16" s="24">
        <v>45407</v>
      </c>
      <c r="C16" s="24">
        <v>43039</v>
      </c>
      <c r="D16" s="24">
        <v>39490</v>
      </c>
      <c r="E16" s="24">
        <v>38287</v>
      </c>
      <c r="F16" s="24">
        <v>41100</v>
      </c>
      <c r="G16" s="24">
        <v>44341</v>
      </c>
      <c r="H16" s="24">
        <v>45299</v>
      </c>
    </row>
    <row r="17" spans="1:9" x14ac:dyDescent="0.3">
      <c r="A17" s="21" t="s">
        <v>18</v>
      </c>
      <c r="B17" s="19"/>
      <c r="C17" s="20">
        <f t="shared" ref="C17:D17" si="17">+(C16-B16)/B16</f>
        <v>-5.215054947475059E-2</v>
      </c>
      <c r="D17" s="20">
        <f t="shared" si="17"/>
        <v>-8.2460094333046768E-2</v>
      </c>
      <c r="E17" s="20">
        <f t="shared" ref="E17" si="18">+(E16-D16)/D16</f>
        <v>-3.0463408457837429E-2</v>
      </c>
      <c r="F17" s="20">
        <f t="shared" ref="F17" si="19">+(F16-E16)/E16</f>
        <v>7.3471413273434844E-2</v>
      </c>
      <c r="G17" s="20">
        <f t="shared" ref="G17:H17" si="20">+(G16-F16)/F16</f>
        <v>7.8856447688564479E-2</v>
      </c>
      <c r="H17" s="20">
        <f t="shared" si="20"/>
        <v>2.1605286303872262E-2</v>
      </c>
      <c r="I17" t="s">
        <v>24</v>
      </c>
    </row>
    <row r="18" spans="1:9" ht="43.2" x14ac:dyDescent="0.3">
      <c r="A18" s="23" t="s">
        <v>17</v>
      </c>
      <c r="B18" s="19"/>
      <c r="C18" s="22">
        <v>9448</v>
      </c>
      <c r="D18" s="22">
        <v>19583</v>
      </c>
      <c r="E18" s="22">
        <v>44156</v>
      </c>
      <c r="F18" s="22">
        <v>33973</v>
      </c>
      <c r="G18" s="22">
        <v>36447</v>
      </c>
      <c r="H18" s="19"/>
    </row>
  </sheetData>
  <pageMargins left="0.75" right="0.75" top="0.75" bottom="0.5" header="0.5" footer="0.7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07FDC-493D-4256-936A-32CBC8BE23CB}">
  <dimension ref="A1:G12"/>
  <sheetViews>
    <sheetView workbookViewId="0">
      <selection activeCell="A10" sqref="A10:F11"/>
    </sheetView>
  </sheetViews>
  <sheetFormatPr defaultRowHeight="14.4" x14ac:dyDescent="0.3"/>
  <cols>
    <col min="1" max="1" width="31" customWidth="1"/>
  </cols>
  <sheetData>
    <row r="1" spans="1:7" ht="16.2" thickBot="1" x14ac:dyDescent="0.35">
      <c r="B1" s="9">
        <v>2012</v>
      </c>
      <c r="C1" s="9">
        <v>2013</v>
      </c>
      <c r="D1" s="9">
        <v>2014</v>
      </c>
      <c r="E1" s="9">
        <v>2015</v>
      </c>
      <c r="F1" s="9">
        <v>2016</v>
      </c>
    </row>
    <row r="2" spans="1:7" ht="15.6" thickBot="1" x14ac:dyDescent="0.35">
      <c r="A2" t="s">
        <v>16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</row>
    <row r="3" spans="1:7" ht="15" thickBot="1" x14ac:dyDescent="0.35">
      <c r="A3" s="4"/>
      <c r="B3" s="4"/>
      <c r="C3" s="4"/>
      <c r="D3" s="4"/>
      <c r="E3" s="4"/>
      <c r="F3" s="4"/>
    </row>
    <row r="4" spans="1:7" ht="16.2" thickBot="1" x14ac:dyDescent="0.35">
      <c r="A4" s="6" t="s">
        <v>12</v>
      </c>
      <c r="B4" s="7">
        <v>12770</v>
      </c>
      <c r="C4" s="7">
        <v>12755</v>
      </c>
      <c r="D4" s="7">
        <v>11607</v>
      </c>
      <c r="E4" s="7">
        <v>12795</v>
      </c>
      <c r="F4" s="7">
        <v>13407</v>
      </c>
    </row>
    <row r="5" spans="1:7" ht="15" thickBot="1" x14ac:dyDescent="0.35">
      <c r="A5" s="4"/>
      <c r="B5" s="4"/>
      <c r="C5" s="4"/>
      <c r="D5" s="4"/>
      <c r="E5" s="4"/>
      <c r="F5" s="4"/>
    </row>
    <row r="6" spans="1:7" ht="16.2" thickBot="1" x14ac:dyDescent="0.35">
      <c r="A6" s="8" t="s">
        <v>13</v>
      </c>
      <c r="B6" s="5">
        <v>81082</v>
      </c>
      <c r="C6" s="5">
        <v>79286</v>
      </c>
      <c r="D6" s="5">
        <v>74953</v>
      </c>
      <c r="E6" s="5">
        <v>73469</v>
      </c>
      <c r="F6" s="5">
        <v>77942</v>
      </c>
    </row>
    <row r="7" spans="1:7" x14ac:dyDescent="0.3">
      <c r="A7" s="4"/>
      <c r="B7" s="4"/>
      <c r="C7" s="4"/>
      <c r="D7" s="4"/>
      <c r="E7" s="4"/>
      <c r="F7" s="4"/>
    </row>
    <row r="8" spans="1:7" ht="15" thickBot="1" x14ac:dyDescent="0.35">
      <c r="A8" s="4"/>
      <c r="B8" s="4"/>
      <c r="C8" s="4"/>
      <c r="D8" s="4"/>
      <c r="E8" s="4"/>
      <c r="F8" s="4"/>
    </row>
    <row r="9" spans="1:7" ht="31.8" thickBot="1" x14ac:dyDescent="0.35">
      <c r="A9" s="8" t="s">
        <v>14</v>
      </c>
      <c r="B9" s="5">
        <v>24219</v>
      </c>
      <c r="C9" s="5">
        <v>26640</v>
      </c>
      <c r="D9" s="5">
        <v>23259</v>
      </c>
      <c r="E9" s="5">
        <v>20449</v>
      </c>
      <c r="F9" s="5">
        <v>22519</v>
      </c>
    </row>
    <row r="10" spans="1:7" ht="31.8" thickBot="1" x14ac:dyDescent="0.35">
      <c r="A10" s="8" t="s">
        <v>15</v>
      </c>
      <c r="B10" s="5">
        <v>43133</v>
      </c>
      <c r="C10" s="5">
        <v>39581</v>
      </c>
      <c r="D10" s="5">
        <v>38490</v>
      </c>
      <c r="E10" s="5">
        <v>39622</v>
      </c>
      <c r="F10" s="5">
        <v>41860</v>
      </c>
    </row>
    <row r="11" spans="1:7" ht="78.599999999999994" thickBot="1" x14ac:dyDescent="0.35">
      <c r="A11" s="12" t="s">
        <v>17</v>
      </c>
      <c r="B11" s="10">
        <v>9448</v>
      </c>
      <c r="C11" s="10">
        <v>19583</v>
      </c>
      <c r="D11" s="10">
        <v>44156</v>
      </c>
      <c r="E11" s="10">
        <v>33973</v>
      </c>
      <c r="F11" s="10">
        <v>36447</v>
      </c>
      <c r="G11" s="11"/>
    </row>
    <row r="12" spans="1:7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NAN2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Have</dc:creator>
  <cp:lastModifiedBy>Søren Have</cp:lastModifiedBy>
  <dcterms:created xsi:type="dcterms:W3CDTF">2018-05-15T19:08:44Z</dcterms:created>
  <dcterms:modified xsi:type="dcterms:W3CDTF">2019-04-22T19:44:24Z</dcterms:modified>
</cp:coreProperties>
</file>